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on disque\02_Enseignement ETS\00_ENR\15_Énergie hydraulique 2020-01-20\04-EvFormatives (exercices)\"/>
    </mc:Choice>
  </mc:AlternateContent>
  <xr:revisionPtr revIDLastSave="0" documentId="13_ncr:1_{000D479D-6E7F-46BE-98BA-CCADF29A0637}" xr6:coauthVersionLast="36" xr6:coauthVersionMax="46" xr10:uidLastSave="{00000000-0000-0000-0000-000000000000}"/>
  <bookViews>
    <workbookView xWindow="-120" yWindow="-120" windowWidth="19440" windowHeight="10440" xr2:uid="{3B950D6D-8773-4730-87BE-F0C0D8C65F1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C41" i="1"/>
  <c r="C38" i="1"/>
  <c r="C6" i="1"/>
  <c r="C21" i="1"/>
  <c r="C5" i="1"/>
  <c r="C22" i="1" l="1"/>
  <c r="C11" i="1"/>
  <c r="C26" i="1" l="1"/>
  <c r="C27" i="1" s="1"/>
  <c r="C29" i="1" s="1"/>
  <c r="C13" i="1"/>
  <c r="C15" i="1" s="1"/>
  <c r="C17" i="1" l="1"/>
  <c r="C19" i="1" s="1"/>
  <c r="C31" i="1"/>
  <c r="C33" i="1" s="1"/>
  <c r="C35" i="1" l="1"/>
  <c r="C42" i="1"/>
  <c r="E33" i="1"/>
  <c r="C39" i="1" l="1"/>
</calcChain>
</file>

<file path=xl/sharedStrings.xml><?xml version="1.0" encoding="utf-8"?>
<sst xmlns="http://schemas.openxmlformats.org/spreadsheetml/2006/main" count="94" uniqueCount="70">
  <si>
    <t>Nombre de voitures au Québec</t>
  </si>
  <si>
    <t>Banque de données des statistiques officielles sur le Québec</t>
  </si>
  <si>
    <t>Auto et camions léger</t>
  </si>
  <si>
    <t>Consommation moyenne des moteurs</t>
  </si>
  <si>
    <t>L/100km</t>
  </si>
  <si>
    <t>Distance parcourue/an</t>
  </si>
  <si>
    <t>Consommation essence</t>
  </si>
  <si>
    <t>L</t>
  </si>
  <si>
    <t>PCI</t>
  </si>
  <si>
    <t>MJ/L</t>
  </si>
  <si>
    <t>Energie dépensée</t>
  </si>
  <si>
    <t>Énergie mécanique</t>
  </si>
  <si>
    <t>Rendement du moteur</t>
  </si>
  <si>
    <t>%</t>
  </si>
  <si>
    <t>Rendement électrique</t>
  </si>
  <si>
    <t>Énergie électrique requise</t>
  </si>
  <si>
    <t>Conversion</t>
  </si>
  <si>
    <t>kWh/MJ</t>
  </si>
  <si>
    <t xml:space="preserve">PAR VOITURE </t>
  </si>
  <si>
    <t>kWh</t>
  </si>
  <si>
    <t>CONSOMMATION TOTALE</t>
  </si>
  <si>
    <t>En TWh</t>
  </si>
  <si>
    <t>TWh</t>
  </si>
  <si>
    <t>10^3 Wh</t>
  </si>
  <si>
    <t>10^12 Wh</t>
  </si>
  <si>
    <t>RECHARGE</t>
  </si>
  <si>
    <t>Distance moyenne parcourue</t>
  </si>
  <si>
    <t>Statcan</t>
  </si>
  <si>
    <t>km/j</t>
  </si>
  <si>
    <t>L/j</t>
  </si>
  <si>
    <t>MJ/j</t>
  </si>
  <si>
    <t>kWh/j</t>
  </si>
  <si>
    <t>Temps de recharge</t>
  </si>
  <si>
    <t>h/j</t>
  </si>
  <si>
    <t>Puissance</t>
  </si>
  <si>
    <t>kW</t>
  </si>
  <si>
    <t>puissance moyenne appelée</t>
  </si>
  <si>
    <t>En MW</t>
  </si>
  <si>
    <t>MW</t>
  </si>
  <si>
    <t>Énergie électrique requise par véhicule</t>
  </si>
  <si>
    <t>km/an</t>
  </si>
  <si>
    <t>MJ/an</t>
  </si>
  <si>
    <t>kWh/an</t>
  </si>
  <si>
    <t xml:space="preserve">1340 L/an = nombre L / nombre voiture </t>
  </si>
  <si>
    <t>https://www150.statcan.gc.ca/t1/tbl1/fr/tv.action?pid=2310019901</t>
  </si>
  <si>
    <t>Voiture</t>
  </si>
  <si>
    <t>https://www150.statcan.gc.ca/t1/tbl1/fr/tv.action?pid=2310006701</t>
  </si>
  <si>
    <t xml:space="preserve">PCI </t>
  </si>
  <si>
    <t>https://fr.statista.com/statistiques/865531/pci-volumique-biocarburant-essence-gazole-huile/</t>
  </si>
  <si>
    <t xml:space="preserve">Capacité installée </t>
  </si>
  <si>
    <t>Production annuelle</t>
  </si>
  <si>
    <t>EX CENTRALE EASTMAIN</t>
  </si>
  <si>
    <t>Q1</t>
  </si>
  <si>
    <t>Q2</t>
  </si>
  <si>
    <t>Q3</t>
  </si>
  <si>
    <t>Q4</t>
  </si>
  <si>
    <t>Q5</t>
  </si>
  <si>
    <t xml:space="preserve">de 23h à 7h </t>
  </si>
  <si>
    <t>Q6</t>
  </si>
  <si>
    <t>Données</t>
  </si>
  <si>
    <t xml:space="preserve">Puissance moyenne appelée si rechargement en 8h </t>
  </si>
  <si>
    <t>Puissance moyenne appellée si rechargement en 20 min</t>
  </si>
  <si>
    <t>PUISSANCE TOTALE POUR 10 %</t>
  </si>
  <si>
    <t>L'ordre de grandeur des puissance appellées est gigantesque et correspond à environ la moitié du parc hydraulique du Québec (37,2 GW)</t>
  </si>
  <si>
    <t>Ordre de grandeur</t>
  </si>
  <si>
    <t>Projections</t>
  </si>
  <si>
    <t>Nombre d'années (2019 à 2060)</t>
  </si>
  <si>
    <t>années</t>
  </si>
  <si>
    <t>augmentation de 1% chaque année</t>
  </si>
  <si>
    <t>PUISSANCE TOTALE POUR 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</si>
</sst>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dso.gouv.qc.ca/pls/ken/ken213_afich_tabl.page_tabl?p_iden_tran=REPERAEV59O2910694761514j(l:&amp;p_lang=1&amp;p_m_o=SAAQ&amp;p_id_ss_domn=718&amp;p_id_raprt=33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40D0B-33B4-4BD4-8A7D-4A5A476C2317}">
  <dimension ref="A2:I49"/>
  <sheetViews>
    <sheetView tabSelected="1" topLeftCell="A2" workbookViewId="0">
      <selection activeCell="C45" sqref="C45"/>
    </sheetView>
  </sheetViews>
  <sheetFormatPr baseColWidth="10" defaultRowHeight="15" x14ac:dyDescent="0.25"/>
  <cols>
    <col min="2" max="2" width="36.42578125" customWidth="1"/>
    <col min="3" max="3" width="14.42578125" customWidth="1"/>
    <col min="4" max="4" width="10.85546875" style="1" customWidth="1"/>
    <col min="5" max="5" width="59.42578125" customWidth="1"/>
  </cols>
  <sheetData>
    <row r="2" spans="1:9" x14ac:dyDescent="0.25">
      <c r="A2" s="21" t="s">
        <v>59</v>
      </c>
      <c r="B2" s="4" t="s">
        <v>0</v>
      </c>
      <c r="C2" s="5">
        <v>4836544</v>
      </c>
      <c r="D2" s="4">
        <v>2019</v>
      </c>
      <c r="E2" s="10" t="s">
        <v>1</v>
      </c>
    </row>
    <row r="3" spans="1:9" x14ac:dyDescent="0.25">
      <c r="A3" s="21"/>
      <c r="B3" s="4" t="s">
        <v>2</v>
      </c>
      <c r="C3" s="4"/>
      <c r="D3" s="4"/>
      <c r="E3" s="4"/>
    </row>
    <row r="4" spans="1:9" x14ac:dyDescent="0.25">
      <c r="A4" s="26"/>
      <c r="B4" s="26"/>
      <c r="C4" s="26"/>
      <c r="D4" s="26"/>
      <c r="E4" s="26"/>
    </row>
    <row r="5" spans="1:9" x14ac:dyDescent="0.25">
      <c r="A5" s="21" t="s">
        <v>65</v>
      </c>
      <c r="B5" s="20" t="s">
        <v>0</v>
      </c>
      <c r="C5" s="5">
        <f>C2*(1.01)^(2060-2019)</f>
        <v>7272964.5070787491</v>
      </c>
      <c r="D5" s="20">
        <v>2019</v>
      </c>
      <c r="E5" s="20" t="s">
        <v>68</v>
      </c>
    </row>
    <row r="6" spans="1:9" x14ac:dyDescent="0.25">
      <c r="A6" s="21"/>
      <c r="B6" s="20" t="s">
        <v>66</v>
      </c>
      <c r="C6" s="20">
        <f>2060-2019</f>
        <v>41</v>
      </c>
      <c r="D6" s="20" t="s">
        <v>67</v>
      </c>
      <c r="E6" s="20"/>
    </row>
    <row r="8" spans="1:9" x14ac:dyDescent="0.25">
      <c r="A8" s="4"/>
      <c r="B8" s="6" t="s">
        <v>18</v>
      </c>
      <c r="C8" s="4"/>
      <c r="D8" s="4"/>
      <c r="E8" s="4"/>
    </row>
    <row r="9" spans="1:9" x14ac:dyDescent="0.25">
      <c r="A9" s="21" t="s">
        <v>52</v>
      </c>
      <c r="B9" s="4" t="s">
        <v>3</v>
      </c>
      <c r="C9" s="4">
        <v>8.4</v>
      </c>
      <c r="D9" s="4" t="s">
        <v>4</v>
      </c>
      <c r="E9" s="4"/>
    </row>
    <row r="10" spans="1:9" x14ac:dyDescent="0.25">
      <c r="A10" s="21"/>
      <c r="B10" s="4" t="s">
        <v>5</v>
      </c>
      <c r="C10" s="5">
        <v>16000</v>
      </c>
      <c r="D10" s="4" t="s">
        <v>40</v>
      </c>
      <c r="E10" s="4" t="s">
        <v>27</v>
      </c>
    </row>
    <row r="11" spans="1:9" x14ac:dyDescent="0.25">
      <c r="A11" s="21"/>
      <c r="B11" s="7" t="s">
        <v>6</v>
      </c>
      <c r="C11" s="7">
        <f>C9*C10/100</f>
        <v>1344</v>
      </c>
      <c r="D11" s="7" t="s">
        <v>7</v>
      </c>
      <c r="E11" s="4" t="s">
        <v>43</v>
      </c>
      <c r="H11" t="s">
        <v>7</v>
      </c>
      <c r="I11" t="s">
        <v>44</v>
      </c>
    </row>
    <row r="12" spans="1:9" x14ac:dyDescent="0.25">
      <c r="A12" s="21" t="s">
        <v>53</v>
      </c>
      <c r="B12" s="4" t="s">
        <v>8</v>
      </c>
      <c r="C12" s="4">
        <v>32.020000000000003</v>
      </c>
      <c r="D12" s="4" t="s">
        <v>9</v>
      </c>
      <c r="E12" s="4"/>
      <c r="H12" t="s">
        <v>45</v>
      </c>
      <c r="I12" t="s">
        <v>46</v>
      </c>
    </row>
    <row r="13" spans="1:9" x14ac:dyDescent="0.25">
      <c r="A13" s="21"/>
      <c r="B13" s="4" t="s">
        <v>10</v>
      </c>
      <c r="C13" s="9">
        <f>C11*C12</f>
        <v>43034.880000000005</v>
      </c>
      <c r="D13" s="4" t="s">
        <v>41</v>
      </c>
      <c r="E13" s="4"/>
    </row>
    <row r="14" spans="1:9" x14ac:dyDescent="0.25">
      <c r="A14" s="21"/>
      <c r="B14" s="4" t="s">
        <v>12</v>
      </c>
      <c r="C14" s="4">
        <v>30</v>
      </c>
      <c r="D14" s="4" t="s">
        <v>13</v>
      </c>
      <c r="E14" s="4"/>
      <c r="H14" t="s">
        <v>47</v>
      </c>
      <c r="I14" t="s">
        <v>48</v>
      </c>
    </row>
    <row r="15" spans="1:9" x14ac:dyDescent="0.25">
      <c r="A15" s="21"/>
      <c r="B15" s="7" t="s">
        <v>11</v>
      </c>
      <c r="C15" s="12">
        <f>C13*C14/100</f>
        <v>12910.464000000002</v>
      </c>
      <c r="D15" s="7" t="s">
        <v>41</v>
      </c>
      <c r="E15" s="4"/>
    </row>
    <row r="16" spans="1:9" x14ac:dyDescent="0.25">
      <c r="A16" s="21" t="s">
        <v>54</v>
      </c>
      <c r="B16" s="4" t="s">
        <v>14</v>
      </c>
      <c r="C16" s="4">
        <v>90</v>
      </c>
      <c r="D16" s="4" t="s">
        <v>13</v>
      </c>
      <c r="E16" s="4"/>
    </row>
    <row r="17" spans="1:5" x14ac:dyDescent="0.25">
      <c r="A17" s="21"/>
      <c r="B17" s="4" t="s">
        <v>15</v>
      </c>
      <c r="C17" s="9">
        <f>C15/C16*100</f>
        <v>14344.960000000003</v>
      </c>
      <c r="D17" s="4" t="s">
        <v>41</v>
      </c>
      <c r="E17" s="4"/>
    </row>
    <row r="18" spans="1:5" x14ac:dyDescent="0.25">
      <c r="A18" s="21"/>
      <c r="B18" s="4" t="s">
        <v>16</v>
      </c>
      <c r="C18" s="4">
        <v>0.27777776999999998</v>
      </c>
      <c r="D18" s="4" t="s">
        <v>17</v>
      </c>
      <c r="E18" s="4"/>
    </row>
    <row r="19" spans="1:5" x14ac:dyDescent="0.25">
      <c r="A19" s="21"/>
      <c r="B19" s="7" t="s">
        <v>39</v>
      </c>
      <c r="C19" s="12">
        <f>C17*C18</f>
        <v>3984.7109995392007</v>
      </c>
      <c r="D19" s="7" t="s">
        <v>42</v>
      </c>
      <c r="E19" s="4"/>
    </row>
    <row r="21" spans="1:5" x14ac:dyDescent="0.25">
      <c r="A21" s="4"/>
      <c r="B21" s="6" t="s">
        <v>20</v>
      </c>
      <c r="C21" s="5">
        <f>C19*C5</f>
        <v>28980661670.614891</v>
      </c>
      <c r="D21" s="4" t="s">
        <v>19</v>
      </c>
      <c r="E21" s="4" t="s">
        <v>23</v>
      </c>
    </row>
    <row r="22" spans="1:5" x14ac:dyDescent="0.25">
      <c r="A22" s="4" t="s">
        <v>55</v>
      </c>
      <c r="B22" s="7" t="s">
        <v>21</v>
      </c>
      <c r="C22" s="13">
        <f>C21/10^9</f>
        <v>28.980661670614889</v>
      </c>
      <c r="D22" s="7" t="s">
        <v>22</v>
      </c>
      <c r="E22" s="4" t="s">
        <v>24</v>
      </c>
    </row>
    <row r="24" spans="1:5" x14ac:dyDescent="0.25">
      <c r="A24" s="4"/>
      <c r="B24" s="6" t="s">
        <v>25</v>
      </c>
      <c r="C24" s="4"/>
      <c r="D24" s="4"/>
      <c r="E24" s="4"/>
    </row>
    <row r="25" spans="1:5" x14ac:dyDescent="0.25">
      <c r="A25" s="21" t="s">
        <v>56</v>
      </c>
      <c r="B25" s="4" t="s">
        <v>26</v>
      </c>
      <c r="C25" s="4">
        <v>44</v>
      </c>
      <c r="D25" s="4" t="s">
        <v>28</v>
      </c>
      <c r="E25" s="4"/>
    </row>
    <row r="26" spans="1:5" x14ac:dyDescent="0.25">
      <c r="A26" s="21"/>
      <c r="B26" s="4" t="s">
        <v>6</v>
      </c>
      <c r="C26" s="4">
        <f>C25*C9/100</f>
        <v>3.6960000000000002</v>
      </c>
      <c r="D26" s="4" t="s">
        <v>29</v>
      </c>
      <c r="E26" s="4"/>
    </row>
    <row r="27" spans="1:5" x14ac:dyDescent="0.25">
      <c r="A27" s="21"/>
      <c r="B27" s="4" t="s">
        <v>10</v>
      </c>
      <c r="C27" s="14">
        <f>C26*C12</f>
        <v>118.34592000000002</v>
      </c>
      <c r="D27" s="4" t="s">
        <v>30</v>
      </c>
      <c r="E27" s="4"/>
    </row>
    <row r="28" spans="1:5" x14ac:dyDescent="0.25">
      <c r="A28" s="21"/>
      <c r="B28" s="4" t="s">
        <v>12</v>
      </c>
      <c r="C28" s="4">
        <v>30</v>
      </c>
      <c r="D28" s="4" t="s">
        <v>13</v>
      </c>
      <c r="E28" s="4"/>
    </row>
    <row r="29" spans="1:5" x14ac:dyDescent="0.25">
      <c r="A29" s="21"/>
      <c r="B29" s="4" t="s">
        <v>11</v>
      </c>
      <c r="C29" s="14">
        <f>C27*C28/100</f>
        <v>35.503776000000009</v>
      </c>
      <c r="D29" s="4" t="s">
        <v>30</v>
      </c>
      <c r="E29" s="4"/>
    </row>
    <row r="30" spans="1:5" x14ac:dyDescent="0.25">
      <c r="A30" s="21"/>
      <c r="B30" s="4" t="s">
        <v>14</v>
      </c>
      <c r="C30" s="4">
        <v>90</v>
      </c>
      <c r="D30" s="4" t="s">
        <v>13</v>
      </c>
      <c r="E30" s="4"/>
    </row>
    <row r="31" spans="1:5" x14ac:dyDescent="0.25">
      <c r="A31" s="21"/>
      <c r="B31" s="4" t="s">
        <v>15</v>
      </c>
      <c r="C31" s="8">
        <f>C29/C30*100</f>
        <v>39.448640000000012</v>
      </c>
      <c r="D31" s="4" t="s">
        <v>30</v>
      </c>
      <c r="E31" s="4"/>
    </row>
    <row r="32" spans="1:5" x14ac:dyDescent="0.25">
      <c r="A32" s="21"/>
      <c r="B32" s="4" t="s">
        <v>16</v>
      </c>
      <c r="C32" s="4">
        <v>0.27777776999999998</v>
      </c>
      <c r="D32" s="4" t="s">
        <v>17</v>
      </c>
      <c r="E32" s="4"/>
    </row>
    <row r="33" spans="1:5" x14ac:dyDescent="0.25">
      <c r="A33" s="21"/>
      <c r="B33" s="4" t="s">
        <v>15</v>
      </c>
      <c r="C33" s="9">
        <f>C31*C32</f>
        <v>10.957955248732802</v>
      </c>
      <c r="D33" s="4" t="s">
        <v>31</v>
      </c>
      <c r="E33" s="9">
        <f>C19/365</f>
        <v>10.9170164370937</v>
      </c>
    </row>
    <row r="34" spans="1:5" x14ac:dyDescent="0.25">
      <c r="A34" s="21"/>
      <c r="B34" s="4" t="s">
        <v>32</v>
      </c>
      <c r="C34" s="4">
        <v>8</v>
      </c>
      <c r="D34" s="4" t="s">
        <v>33</v>
      </c>
      <c r="E34" s="11" t="s">
        <v>57</v>
      </c>
    </row>
    <row r="35" spans="1:5" x14ac:dyDescent="0.25">
      <c r="A35" s="21"/>
      <c r="B35" s="7" t="s">
        <v>34</v>
      </c>
      <c r="C35" s="13">
        <f>C33/C34</f>
        <v>1.3697444060916002</v>
      </c>
      <c r="D35" s="7" t="s">
        <v>35</v>
      </c>
      <c r="E35" s="4" t="s">
        <v>36</v>
      </c>
    </row>
    <row r="36" spans="1:5" x14ac:dyDescent="0.25">
      <c r="A36" s="3"/>
      <c r="C36" s="2"/>
    </row>
    <row r="37" spans="1:5" x14ac:dyDescent="0.25">
      <c r="A37" s="21" t="s">
        <v>58</v>
      </c>
      <c r="B37" s="15"/>
      <c r="C37" s="8"/>
      <c r="D37" s="4"/>
      <c r="E37" s="4"/>
    </row>
    <row r="38" spans="1:5" x14ac:dyDescent="0.25">
      <c r="A38" s="21"/>
      <c r="B38" s="16" t="s">
        <v>69</v>
      </c>
      <c r="C38" s="5">
        <f>C5*C35*0.9</f>
        <v>8965892.2043464836</v>
      </c>
      <c r="D38" s="4" t="s">
        <v>35</v>
      </c>
      <c r="E38" s="25" t="s">
        <v>60</v>
      </c>
    </row>
    <row r="39" spans="1:5" x14ac:dyDescent="0.25">
      <c r="A39" s="21"/>
      <c r="B39" s="18" t="s">
        <v>37</v>
      </c>
      <c r="C39" s="19">
        <f>C38/1000</f>
        <v>8965.8922043464827</v>
      </c>
      <c r="D39" s="7" t="s">
        <v>38</v>
      </c>
      <c r="E39" s="25"/>
    </row>
    <row r="40" spans="1:5" x14ac:dyDescent="0.25">
      <c r="A40" s="21"/>
      <c r="B40" s="15"/>
      <c r="C40" s="4"/>
      <c r="D40" s="4"/>
      <c r="E40" s="4"/>
    </row>
    <row r="41" spans="1:5" x14ac:dyDescent="0.25">
      <c r="A41" s="21"/>
      <c r="B41" s="16" t="s">
        <v>62</v>
      </c>
      <c r="C41" s="5">
        <f>C5*C35*32*0.1</f>
        <v>31878727.837676384</v>
      </c>
      <c r="D41" s="4" t="s">
        <v>35</v>
      </c>
      <c r="E41" s="25" t="s">
        <v>61</v>
      </c>
    </row>
    <row r="42" spans="1:5" x14ac:dyDescent="0.25">
      <c r="A42" s="21"/>
      <c r="B42" s="18" t="s">
        <v>37</v>
      </c>
      <c r="C42" s="19">
        <f>C41/1000</f>
        <v>31878.727837676382</v>
      </c>
      <c r="D42" s="7" t="s">
        <v>38</v>
      </c>
      <c r="E42" s="25"/>
    </row>
    <row r="43" spans="1:5" x14ac:dyDescent="0.25">
      <c r="A43" s="17"/>
    </row>
    <row r="44" spans="1:5" x14ac:dyDescent="0.25">
      <c r="A44" s="17"/>
      <c r="C44" s="27">
        <f>C39+C42</f>
        <v>40844.620042022863</v>
      </c>
      <c r="D44"/>
    </row>
    <row r="45" spans="1:5" x14ac:dyDescent="0.25">
      <c r="D45"/>
    </row>
    <row r="47" spans="1:5" x14ac:dyDescent="0.25">
      <c r="A47" s="22" t="s">
        <v>64</v>
      </c>
      <c r="B47" s="6" t="s">
        <v>51</v>
      </c>
      <c r="C47" s="4"/>
      <c r="D47" s="4"/>
      <c r="E47" s="22" t="s">
        <v>63</v>
      </c>
    </row>
    <row r="48" spans="1:5" x14ac:dyDescent="0.25">
      <c r="A48" s="23"/>
      <c r="B48" s="4" t="s">
        <v>49</v>
      </c>
      <c r="C48" s="11">
        <v>507</v>
      </c>
      <c r="D48" s="11" t="s">
        <v>38</v>
      </c>
      <c r="E48" s="23"/>
    </row>
    <row r="49" spans="1:5" x14ac:dyDescent="0.25">
      <c r="A49" s="24"/>
      <c r="B49" s="4" t="s">
        <v>50</v>
      </c>
      <c r="C49" s="11">
        <v>2.7</v>
      </c>
      <c r="D49" s="11" t="s">
        <v>22</v>
      </c>
      <c r="E49" s="24"/>
    </row>
  </sheetData>
  <mergeCells count="11">
    <mergeCell ref="A2:A3"/>
    <mergeCell ref="A37:A42"/>
    <mergeCell ref="E47:E49"/>
    <mergeCell ref="A47:A49"/>
    <mergeCell ref="E41:E42"/>
    <mergeCell ref="A9:A11"/>
    <mergeCell ref="A12:A15"/>
    <mergeCell ref="A16:A19"/>
    <mergeCell ref="A25:A35"/>
    <mergeCell ref="E38:E39"/>
    <mergeCell ref="A5:A6"/>
  </mergeCells>
  <hyperlinks>
    <hyperlink ref="E2" r:id="rId1" location="tri_age=1&amp;tri_tertr=0" xr:uid="{3C4E7CB6-B513-4123-AE92-E68AA197A77A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Rousse, Daniel</dc:creator>
  <cp:lastModifiedBy>Rousse, Daniel</cp:lastModifiedBy>
  <dcterms:created xsi:type="dcterms:W3CDTF">2021-05-10T21:30:38Z</dcterms:created>
  <dcterms:modified xsi:type="dcterms:W3CDTF">2021-05-25T21:42:58Z</dcterms:modified>
</cp:coreProperties>
</file>