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on disque\02_Enseignement ETS\00_ENR\02_Notions fondamentales 2019-10-30\2.2_Énergie\04-EvFormatives (exercices)\Anciennes Ressources\"/>
    </mc:Choice>
  </mc:AlternateContent>
  <xr:revisionPtr revIDLastSave="0" documentId="13_ncr:1_{4A8BE1E1-863F-4035-BDC6-9DBCE3942CE5}" xr6:coauthVersionLast="36" xr6:coauthVersionMax="36" xr10:uidLastSave="{00000000-0000-0000-0000-000000000000}"/>
  <bookViews>
    <workbookView xWindow="120" yWindow="135" windowWidth="12915" windowHeight="8220" xr2:uid="{00000000-000D-0000-FFFF-FFFF00000000}"/>
  </bookViews>
  <sheets>
    <sheet name="Feuil1" sheetId="1" r:id="rId1"/>
    <sheet name="Feuil2" sheetId="2" r:id="rId2"/>
    <sheet name="Feuil3" sheetId="3" r:id="rId3"/>
  </sheets>
  <calcPr calcId="191029"/>
</workbook>
</file>

<file path=xl/calcChain.xml><?xml version="1.0" encoding="utf-8"?>
<calcChain xmlns="http://schemas.openxmlformats.org/spreadsheetml/2006/main">
  <c r="O19" i="1" l="1"/>
  <c r="P11" i="1"/>
  <c r="O11" i="1" l="1"/>
  <c r="M17" i="1" l="1"/>
  <c r="M16" i="1"/>
  <c r="M8" i="1"/>
  <c r="M10" i="1" s="1"/>
  <c r="K17" i="1"/>
  <c r="K10" i="1"/>
  <c r="K8" i="1"/>
  <c r="K6" i="1"/>
  <c r="I25" i="1"/>
  <c r="I21" i="1"/>
  <c r="I19" i="1"/>
  <c r="I16" i="1"/>
  <c r="I10" i="1"/>
  <c r="I8" i="1"/>
  <c r="I6" i="1"/>
  <c r="B11" i="1" l="1"/>
  <c r="B14" i="1" s="1"/>
  <c r="B17" i="1" s="1"/>
  <c r="B20" i="1" s="1"/>
  <c r="B6" i="1"/>
  <c r="B10" i="1"/>
  <c r="B13" i="1" s="1"/>
  <c r="B16" i="1" s="1"/>
  <c r="B5" i="1"/>
  <c r="B19" i="1" l="1"/>
</calcChain>
</file>

<file path=xl/sharedStrings.xml><?xml version="1.0" encoding="utf-8"?>
<sst xmlns="http://schemas.openxmlformats.org/spreadsheetml/2006/main" count="46" uniqueCount="33">
  <si>
    <t>kJ</t>
  </si>
  <si>
    <t>Solution du problème de la semaine 1:</t>
  </si>
  <si>
    <t>Payload moins capacité de kérosène</t>
  </si>
  <si>
    <t>Panneaux solaires</t>
  </si>
  <si>
    <t>Chrge électrique max</t>
  </si>
  <si>
    <t>Durée</t>
  </si>
  <si>
    <t>kW</t>
  </si>
  <si>
    <t>Donnée</t>
  </si>
  <si>
    <t>h</t>
  </si>
  <si>
    <t>Énergie requise</t>
  </si>
  <si>
    <t>Multiplication avec facteur de 3600s/h</t>
  </si>
  <si>
    <t>Flux solaire</t>
  </si>
  <si>
    <t>W/m2</t>
  </si>
  <si>
    <t>kJ/m2</t>
  </si>
  <si>
    <t>Énergie brute par panneau</t>
  </si>
  <si>
    <t>Les panneaux font 2 m2</t>
  </si>
  <si>
    <t>Énergie nette par panneau</t>
  </si>
  <si>
    <t>Le rendement net est de 12%</t>
  </si>
  <si>
    <t>Le nombre de panneaux requis</t>
  </si>
  <si>
    <t>Panneaux ou 500 m2</t>
  </si>
  <si>
    <t>kW-h</t>
  </si>
  <si>
    <t>Énergie totale reçue</t>
  </si>
  <si>
    <t>kW-h/m2</t>
  </si>
  <si>
    <t>Quelle est la quantité d'énergie</t>
  </si>
  <si>
    <t xml:space="preserve">réelle qui frappe une surface de </t>
  </si>
  <si>
    <t>lattitude</t>
  </si>
  <si>
    <t>lattitude +15o</t>
  </si>
  <si>
    <t>lattitude -15o</t>
  </si>
  <si>
    <t>1m2 orientée à :</t>
  </si>
  <si>
    <t>kg</t>
  </si>
  <si>
    <t>m</t>
  </si>
  <si>
    <t>ans</t>
  </si>
  <si>
    <t>MJ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</si>
</sst>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Verdana"/>
      <family val="2"/>
    </font>
    <font>
      <sz val="9"/>
      <color theme="1"/>
      <name val="Verdana"/>
      <family val="2"/>
    </font>
    <font>
      <sz val="8"/>
      <color theme="1"/>
      <name val="Calibri"/>
      <family val="2"/>
      <scheme val="minor"/>
    </font>
    <font>
      <sz val="11"/>
      <color rgb="FF595959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3" fontId="2" fillId="0" borderId="0" xfId="0" applyNumberFormat="1" applyFont="1"/>
    <xf numFmtId="0" fontId="1" fillId="0" borderId="0" xfId="0" applyFont="1"/>
    <xf numFmtId="0" fontId="3" fillId="0" borderId="0" xfId="0" applyFont="1"/>
    <xf numFmtId="1" fontId="3" fillId="0" borderId="0" xfId="0" applyNumberFormat="1" applyFont="1"/>
    <xf numFmtId="0" fontId="4" fillId="0" borderId="0" xfId="0" applyFont="1"/>
    <xf numFmtId="2" fontId="3" fillId="0" borderId="0" xfId="0" applyNumberFormat="1" applyFont="1"/>
    <xf numFmtId="0" fontId="5" fillId="0" borderId="0" xfId="0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3"/>
  <sheetViews>
    <sheetView tabSelected="1" topLeftCell="C1" zoomScaleNormal="100" workbookViewId="0">
      <selection activeCell="O20" sqref="O20"/>
    </sheetView>
  </sheetViews>
  <sheetFormatPr baseColWidth="10" defaultRowHeight="15" x14ac:dyDescent="0.25"/>
  <cols>
    <col min="1" max="1" width="28.5703125" customWidth="1"/>
    <col min="2" max="2" width="9.140625" customWidth="1"/>
    <col min="3" max="3" width="5.7109375" customWidth="1"/>
    <col min="6" max="6" width="28.28515625" customWidth="1"/>
  </cols>
  <sheetData>
    <row r="1" spans="1:16" x14ac:dyDescent="0.25">
      <c r="A1" s="2" t="s">
        <v>1</v>
      </c>
    </row>
    <row r="2" spans="1:16" x14ac:dyDescent="0.25">
      <c r="A2" t="s">
        <v>3</v>
      </c>
    </row>
    <row r="3" spans="1:16" x14ac:dyDescent="0.25">
      <c r="A3" t="s">
        <v>4</v>
      </c>
      <c r="B3" s="3">
        <v>30</v>
      </c>
      <c r="C3" t="s">
        <v>6</v>
      </c>
      <c r="D3" t="s">
        <v>7</v>
      </c>
    </row>
    <row r="4" spans="1:16" x14ac:dyDescent="0.25">
      <c r="A4" t="s">
        <v>5</v>
      </c>
      <c r="B4" s="3">
        <v>6</v>
      </c>
      <c r="C4" t="s">
        <v>8</v>
      </c>
      <c r="D4" t="s">
        <v>7</v>
      </c>
      <c r="I4">
        <v>21000</v>
      </c>
      <c r="K4">
        <v>100</v>
      </c>
      <c r="M4">
        <v>0.96299999999999997</v>
      </c>
      <c r="O4">
        <v>13.707000000000001</v>
      </c>
      <c r="P4">
        <v>9.74</v>
      </c>
    </row>
    <row r="5" spans="1:16" x14ac:dyDescent="0.25">
      <c r="A5" t="s">
        <v>9</v>
      </c>
      <c r="B5" s="3">
        <f>B3*B4*3600</f>
        <v>648000</v>
      </c>
      <c r="C5" t="s">
        <v>0</v>
      </c>
      <c r="D5" t="s">
        <v>10</v>
      </c>
      <c r="I5">
        <v>1200</v>
      </c>
      <c r="K5">
        <v>4.18</v>
      </c>
      <c r="M5">
        <v>60</v>
      </c>
      <c r="N5" t="s">
        <v>29</v>
      </c>
      <c r="O5">
        <v>492.3</v>
      </c>
      <c r="P5">
        <v>172.9</v>
      </c>
    </row>
    <row r="6" spans="1:16" x14ac:dyDescent="0.25">
      <c r="A6" t="s">
        <v>9</v>
      </c>
      <c r="B6" s="3">
        <f>B3*B4</f>
        <v>180</v>
      </c>
      <c r="C6" t="s">
        <v>20</v>
      </c>
      <c r="I6">
        <f>I4/I5</f>
        <v>17.5</v>
      </c>
      <c r="K6">
        <f>K4/K5</f>
        <v>23.923444976076556</v>
      </c>
      <c r="M6">
        <v>1.65</v>
      </c>
      <c r="N6" t="s">
        <v>30</v>
      </c>
      <c r="O6">
        <v>-6.673</v>
      </c>
      <c r="P6">
        <v>-4.7370000000000001</v>
      </c>
    </row>
    <row r="7" spans="1:16" x14ac:dyDescent="0.25">
      <c r="B7" s="1"/>
      <c r="I7">
        <v>5</v>
      </c>
      <c r="K7">
        <v>3600</v>
      </c>
      <c r="M7">
        <v>20</v>
      </c>
      <c r="N7" t="s">
        <v>31</v>
      </c>
      <c r="O7">
        <v>77.606999999999999</v>
      </c>
      <c r="P7">
        <v>667.05100000000004</v>
      </c>
    </row>
    <row r="8" spans="1:16" x14ac:dyDescent="0.25">
      <c r="A8" t="s">
        <v>11</v>
      </c>
      <c r="B8" s="4">
        <v>600</v>
      </c>
      <c r="C8" t="s">
        <v>12</v>
      </c>
      <c r="D8" t="s">
        <v>7</v>
      </c>
      <c r="I8">
        <f>I6/I7</f>
        <v>3.5</v>
      </c>
      <c r="K8">
        <f>K6*K7</f>
        <v>86124.401913875598</v>
      </c>
      <c r="M8" s="8">
        <f>M4*M5^0.48*M6^0.5*M7^-0.13</f>
        <v>5.9806303438429236</v>
      </c>
      <c r="N8" t="s">
        <v>32</v>
      </c>
      <c r="O8">
        <v>70</v>
      </c>
      <c r="P8">
        <v>60</v>
      </c>
    </row>
    <row r="9" spans="1:16" x14ac:dyDescent="0.25">
      <c r="A9" t="s">
        <v>5</v>
      </c>
      <c r="B9" s="3">
        <v>5</v>
      </c>
      <c r="C9" t="s">
        <v>8</v>
      </c>
      <c r="D9" t="s">
        <v>7</v>
      </c>
      <c r="I9">
        <v>9.1200000000000003E-2</v>
      </c>
      <c r="K9">
        <v>24</v>
      </c>
      <c r="M9">
        <v>4.18</v>
      </c>
      <c r="O9">
        <v>1.8</v>
      </c>
      <c r="P9">
        <v>1.65</v>
      </c>
    </row>
    <row r="10" spans="1:16" x14ac:dyDescent="0.25">
      <c r="A10" t="s">
        <v>21</v>
      </c>
      <c r="B10" s="4">
        <f>B8*B9*3600/1000</f>
        <v>10800</v>
      </c>
      <c r="C10" t="s">
        <v>13</v>
      </c>
      <c r="D10" t="s">
        <v>2</v>
      </c>
      <c r="I10">
        <f>I8*I9</f>
        <v>0.31920000000000004</v>
      </c>
      <c r="K10">
        <f>K8*K9/1000</f>
        <v>2066.9856459330144</v>
      </c>
      <c r="M10">
        <f>M8/M9</f>
        <v>1.4307728095318</v>
      </c>
      <c r="O10">
        <v>20</v>
      </c>
      <c r="P10">
        <v>20</v>
      </c>
    </row>
    <row r="11" spans="1:16" x14ac:dyDescent="0.25">
      <c r="A11" t="s">
        <v>21</v>
      </c>
      <c r="B11" s="4">
        <f>B8*B9/1000</f>
        <v>3</v>
      </c>
      <c r="C11" t="s">
        <v>22</v>
      </c>
      <c r="O11">
        <f>O4*O8+O5*O9+O6*O10+O7</f>
        <v>1789.777</v>
      </c>
      <c r="P11">
        <f>P4*P8+P5*P9+P6*P10+P7</f>
        <v>1441.9960000000001</v>
      </c>
    </row>
    <row r="12" spans="1:16" x14ac:dyDescent="0.25">
      <c r="B12" s="4"/>
    </row>
    <row r="13" spans="1:16" x14ac:dyDescent="0.25">
      <c r="A13" t="s">
        <v>14</v>
      </c>
      <c r="B13" s="4">
        <f>B10*2</f>
        <v>21600</v>
      </c>
      <c r="C13" t="s">
        <v>0</v>
      </c>
      <c r="D13" t="s">
        <v>15</v>
      </c>
      <c r="M13">
        <v>4.5999999999999996</v>
      </c>
    </row>
    <row r="14" spans="1:16" x14ac:dyDescent="0.25">
      <c r="A14" t="s">
        <v>14</v>
      </c>
      <c r="B14" s="4">
        <f>B11*2</f>
        <v>6</v>
      </c>
      <c r="C14" t="s">
        <v>20</v>
      </c>
      <c r="I14">
        <v>60</v>
      </c>
      <c r="K14" s="7">
        <v>2207250</v>
      </c>
      <c r="M14">
        <v>70</v>
      </c>
    </row>
    <row r="15" spans="1:16" x14ac:dyDescent="0.25">
      <c r="B15" s="4"/>
      <c r="I15">
        <v>0.8</v>
      </c>
      <c r="K15">
        <v>4.18</v>
      </c>
      <c r="M15">
        <v>42195</v>
      </c>
    </row>
    <row r="16" spans="1:16" x14ac:dyDescent="0.25">
      <c r="A16" t="s">
        <v>16</v>
      </c>
      <c r="B16" s="4">
        <f>B13*0.12</f>
        <v>2592</v>
      </c>
      <c r="C16" t="s">
        <v>0</v>
      </c>
      <c r="D16" t="s">
        <v>17</v>
      </c>
      <c r="I16">
        <f>I14*I15</f>
        <v>48</v>
      </c>
      <c r="K16">
        <v>1000</v>
      </c>
      <c r="M16">
        <f>M13*M14*M15</f>
        <v>13586790</v>
      </c>
    </row>
    <row r="17" spans="1:15" x14ac:dyDescent="0.25">
      <c r="A17" t="s">
        <v>16</v>
      </c>
      <c r="B17" s="6">
        <f>B14*0.12</f>
        <v>0.72</v>
      </c>
      <c r="C17" t="s">
        <v>20</v>
      </c>
      <c r="I17">
        <v>12</v>
      </c>
      <c r="K17">
        <f>K14/K15/1000</f>
        <v>528.0502392344498</v>
      </c>
      <c r="M17">
        <f>M16/4.18/1000</f>
        <v>3250.4282296650722</v>
      </c>
      <c r="O17">
        <v>135</v>
      </c>
    </row>
    <row r="18" spans="1:15" x14ac:dyDescent="0.25">
      <c r="B18" s="4"/>
      <c r="I18">
        <v>11630</v>
      </c>
      <c r="O18">
        <v>13</v>
      </c>
    </row>
    <row r="19" spans="1:15" x14ac:dyDescent="0.25">
      <c r="A19" t="s">
        <v>18</v>
      </c>
      <c r="B19" s="4">
        <f>B5/B16</f>
        <v>250</v>
      </c>
      <c r="C19" t="s">
        <v>19</v>
      </c>
      <c r="I19">
        <f>I17*I18</f>
        <v>139560</v>
      </c>
      <c r="O19">
        <f>O17/O18</f>
        <v>10.384615384615385</v>
      </c>
    </row>
    <row r="20" spans="1:15" x14ac:dyDescent="0.25">
      <c r="B20" s="3">
        <f>B6/B17</f>
        <v>250</v>
      </c>
      <c r="I20">
        <v>139</v>
      </c>
    </row>
    <row r="21" spans="1:15" x14ac:dyDescent="0.25">
      <c r="B21" s="3"/>
      <c r="I21">
        <f>I19/I20</f>
        <v>1004.0287769784172</v>
      </c>
    </row>
    <row r="22" spans="1:15" x14ac:dyDescent="0.25">
      <c r="B22" s="6"/>
    </row>
    <row r="23" spans="1:15" x14ac:dyDescent="0.25">
      <c r="A23" t="s">
        <v>23</v>
      </c>
      <c r="B23" s="3"/>
      <c r="I23">
        <v>98</v>
      </c>
    </row>
    <row r="24" spans="1:15" x14ac:dyDescent="0.25">
      <c r="A24" t="s">
        <v>24</v>
      </c>
      <c r="B24" s="3"/>
      <c r="I24">
        <v>600</v>
      </c>
    </row>
    <row r="25" spans="1:15" x14ac:dyDescent="0.25">
      <c r="A25" t="s">
        <v>28</v>
      </c>
      <c r="B25" s="1"/>
      <c r="D25" s="5"/>
      <c r="I25">
        <f>I23/I24</f>
        <v>0.16333333333333333</v>
      </c>
    </row>
    <row r="26" spans="1:15" x14ac:dyDescent="0.25">
      <c r="A26" t="s">
        <v>25</v>
      </c>
      <c r="B26" s="3"/>
    </row>
    <row r="27" spans="1:15" x14ac:dyDescent="0.25">
      <c r="A27" t="s">
        <v>26</v>
      </c>
    </row>
    <row r="28" spans="1:15" x14ac:dyDescent="0.25">
      <c r="A28" t="s">
        <v>27</v>
      </c>
      <c r="B28" s="1"/>
    </row>
    <row r="29" spans="1:15" x14ac:dyDescent="0.25">
      <c r="B29" s="1"/>
    </row>
    <row r="33" spans="1:1" x14ac:dyDescent="0.25">
      <c r="A33" s="2"/>
    </row>
  </sheetData>
  <pageMargins left="0.55000000000000004" right="0.28000000000000003" top="0.75" bottom="0.75" header="0.3" footer="0.3"/>
  <pageSetup orientation="portrait" r:id="rId1"/>
  <headerFooter>
    <oddHeader>&amp;LENR 810&amp;C&amp;F&amp;R&amp;D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École de technologie supérieure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Rousse, Daniel</dc:creator>
  <cp:lastModifiedBy>Rousse, Daniel</cp:lastModifiedBy>
  <cp:lastPrinted>2020-01-08T15:20:10Z</cp:lastPrinted>
  <dcterms:created xsi:type="dcterms:W3CDTF">2010-02-01T01:03:19Z</dcterms:created>
  <dcterms:modified xsi:type="dcterms:W3CDTF">2020-08-31T22:49:43Z</dcterms:modified>
</cp:coreProperties>
</file>